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2b8\AC\Temp\"/>
    </mc:Choice>
  </mc:AlternateContent>
  <xr:revisionPtr revIDLastSave="6" documentId="8_{565B7D6B-7AC7-8141-8A84-B9CD71EF0D46}" xr6:coauthVersionLast="46" xr6:coauthVersionMax="46" xr10:uidLastSave="{4D20205E-B74C-EF4D-B5B2-7E49BA517563}"/>
  <bookViews>
    <workbookView xWindow="-120" yWindow="-120" windowWidth="15600" windowHeight="11760" xr2:uid="{00000000-000D-0000-FFFF-FFFF00000000}"/>
  </bookViews>
  <sheets>
    <sheet name="Disc Setting Calculator" sheetId="8" r:id="rId1"/>
    <sheet name="Reference" sheetId="10" state="hidden" r:id="rId2"/>
  </sheets>
  <definedNames>
    <definedName name="_xlnm.Print_Area" localSheetId="0">'Disc Setting Calculator'!$A$3:$I$22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C15" i="8"/>
  <c r="C16" i="8"/>
  <c r="C17" i="8"/>
  <c r="C18" i="8"/>
  <c r="C21" i="8"/>
  <c r="C20" i="8"/>
  <c r="I11" i="8"/>
  <c r="F15" i="8"/>
  <c r="I13" i="8"/>
  <c r="I8" i="8"/>
  <c r="F14" i="8"/>
  <c r="I14" i="8"/>
  <c r="L12" i="8"/>
  <c r="I19" i="8"/>
  <c r="F20" i="8"/>
  <c r="F13" i="8"/>
  <c r="I12" i="8"/>
  <c r="L14" i="8"/>
  <c r="L11" i="8"/>
  <c r="F16" i="8"/>
  <c r="F12" i="8"/>
  <c r="I17" i="8"/>
  <c r="L7" i="8"/>
  <c r="L8" i="8"/>
  <c r="F19" i="8"/>
  <c r="I18" i="8"/>
  <c r="L16" i="8"/>
  <c r="F17" i="8"/>
  <c r="I10" i="8"/>
  <c r="L15" i="8"/>
  <c r="I20" i="8"/>
  <c r="I15" i="8"/>
  <c r="L9" i="8"/>
  <c r="F21" i="8"/>
  <c r="I21" i="8"/>
  <c r="F10" i="8"/>
  <c r="F7" i="8"/>
  <c r="L13" i="8"/>
  <c r="F18" i="8"/>
  <c r="F11" i="8"/>
  <c r="L18" i="8"/>
  <c r="I7" i="8"/>
  <c r="L10" i="8"/>
  <c r="F8" i="8"/>
  <c r="F9" i="8"/>
  <c r="I9" i="8"/>
  <c r="I16" i="8"/>
  <c r="L17" i="8"/>
</calcChain>
</file>

<file path=xl/sharedStrings.xml><?xml version="1.0" encoding="utf-8"?>
<sst xmlns="http://schemas.openxmlformats.org/spreadsheetml/2006/main" count="37" uniqueCount="31">
  <si>
    <t>SET-UP PARAMETERS:</t>
  </si>
  <si>
    <t>Grower Inputs:</t>
  </si>
  <si>
    <t>Row width (ft)</t>
  </si>
  <si>
    <t>Rows per pass</t>
  </si>
  <si>
    <t>Speed MPH</t>
  </si>
  <si>
    <t>Gallons per Acre</t>
  </si>
  <si>
    <t>Output Figures:</t>
  </si>
  <si>
    <t>Acres per Hour</t>
  </si>
  <si>
    <t>Total GPH</t>
  </si>
  <si>
    <t>Total GPM</t>
  </si>
  <si>
    <t>Total Discs</t>
  </si>
  <si>
    <t>DISC</t>
  </si>
  <si>
    <t>SETTING</t>
  </si>
  <si>
    <t>30 PSI</t>
  </si>
  <si>
    <t>40 PSI</t>
  </si>
  <si>
    <t>50 PSI</t>
  </si>
  <si>
    <t>60 PSI</t>
  </si>
  <si>
    <t>No. of discs per row</t>
  </si>
  <si>
    <t>GPM per Disc</t>
  </si>
  <si>
    <t>Tank size, gallons</t>
  </si>
  <si>
    <t>Acres per Tank</t>
  </si>
  <si>
    <t>Hours per Tank</t>
  </si>
  <si>
    <t>At 40 PSI</t>
  </si>
  <si>
    <t>At 50 PSI</t>
  </si>
  <si>
    <t>VLOOKUP Table, GPM
per Disc at stated PSI by disc setting
** DO NOT MODIFY THIS TABLE**</t>
  </si>
  <si>
    <t>Disc</t>
  </si>
  <si>
    <t>Oxbo 640 Sprayer Disc Setting Calculator</t>
  </si>
  <si>
    <t>For use with Precision Rate Control System, use 40 PSI</t>
  </si>
  <si>
    <t>At 30 PSI</t>
  </si>
  <si>
    <t>-</t>
  </si>
  <si>
    <t>Conditions may vary.  Operator should always verify the actual rate being applied.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</si>
</sst>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#,##0.0_);\(#,##0.0\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vertical="center" wrapText="1"/>
    </xf>
    <xf numFmtId="0" fontId="0" fillId="3" borderId="0" xfId="0" applyFill="1"/>
    <xf numFmtId="0" fontId="3" fillId="3" borderId="0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Border="1"/>
    <xf numFmtId="0" fontId="3" fillId="3" borderId="1" xfId="0" applyFont="1" applyFill="1" applyBorder="1" applyProtection="1"/>
    <xf numFmtId="0" fontId="3" fillId="3" borderId="0" xfId="0" applyFont="1" applyFill="1" applyProtection="1"/>
    <xf numFmtId="0" fontId="6" fillId="0" borderId="2" xfId="0" applyFont="1" applyFill="1" applyBorder="1" applyAlignment="1" applyProtection="1">
      <alignment horizontal="center"/>
    </xf>
    <xf numFmtId="0" fontId="0" fillId="3" borderId="0" xfId="0" applyFill="1" applyProtection="1"/>
    <xf numFmtId="0" fontId="3" fillId="3" borderId="3" xfId="0" applyFont="1" applyFill="1" applyBorder="1" applyProtection="1"/>
    <xf numFmtId="0" fontId="7" fillId="4" borderId="4" xfId="0" applyFont="1" applyFill="1" applyBorder="1" applyProtection="1"/>
    <xf numFmtId="0" fontId="3" fillId="4" borderId="5" xfId="0" applyFont="1" applyFill="1" applyBorder="1" applyProtection="1"/>
    <xf numFmtId="0" fontId="3" fillId="0" borderId="6" xfId="0" applyFont="1" applyFill="1" applyBorder="1" applyProtection="1"/>
    <xf numFmtId="165" fontId="3" fillId="4" borderId="2" xfId="1" applyNumberFormat="1" applyFont="1" applyFill="1" applyBorder="1" applyProtection="1"/>
    <xf numFmtId="164" fontId="3" fillId="4" borderId="2" xfId="1" applyNumberFormat="1" applyFont="1" applyFill="1" applyBorder="1" applyProtection="1"/>
    <xf numFmtId="165" fontId="3" fillId="4" borderId="2" xfId="0" applyNumberFormat="1" applyFont="1" applyFill="1" applyBorder="1" applyProtection="1"/>
    <xf numFmtId="43" fontId="3" fillId="4" borderId="2" xfId="0" applyNumberFormat="1" applyFont="1" applyFill="1" applyBorder="1" applyProtection="1"/>
    <xf numFmtId="167" fontId="3" fillId="4" borderId="2" xfId="0" applyNumberFormat="1" applyFont="1" applyFill="1" applyBorder="1" applyProtection="1"/>
    <xf numFmtId="0" fontId="6" fillId="0" borderId="2" xfId="0" quotePrefix="1" applyFont="1" applyFill="1" applyBorder="1" applyAlignment="1" applyProtection="1">
      <alignment horizontal="center"/>
    </xf>
    <xf numFmtId="0" fontId="3" fillId="3" borderId="0" xfId="0" applyFont="1" applyFill="1" applyBorder="1" applyProtection="1"/>
    <xf numFmtId="0" fontId="3" fillId="0" borderId="7" xfId="0" applyFont="1" applyFill="1" applyBorder="1" applyProtection="1"/>
    <xf numFmtId="166" fontId="3" fillId="4" borderId="2" xfId="0" applyNumberFormat="1" applyFont="1" applyFill="1" applyBorder="1" applyProtection="1"/>
    <xf numFmtId="0" fontId="3" fillId="0" borderId="8" xfId="0" applyFont="1" applyBorder="1" applyProtection="1"/>
    <xf numFmtId="0" fontId="3" fillId="0" borderId="6" xfId="0" applyFont="1" applyBorder="1" applyProtection="1"/>
    <xf numFmtId="0" fontId="3" fillId="0" borderId="9" xfId="0" applyFont="1" applyBorder="1" applyProtection="1"/>
    <xf numFmtId="0" fontId="0" fillId="3" borderId="0" xfId="0" applyFill="1" applyAlignment="1" applyProtection="1">
      <alignment horizontal="center"/>
    </xf>
    <xf numFmtId="0" fontId="6" fillId="5" borderId="4" xfId="0" applyFont="1" applyFill="1" applyBorder="1" applyProtection="1"/>
    <xf numFmtId="0" fontId="3" fillId="5" borderId="5" xfId="0" applyFont="1" applyFill="1" applyBorder="1" applyProtection="1"/>
    <xf numFmtId="0" fontId="7" fillId="0" borderId="6" xfId="0" applyFont="1" applyBorder="1" applyProtection="1"/>
    <xf numFmtId="0" fontId="3" fillId="0" borderId="11" xfId="0" applyFont="1" applyBorder="1" applyProtection="1"/>
    <xf numFmtId="0" fontId="3" fillId="5" borderId="2" xfId="0" applyFont="1" applyFill="1" applyBorder="1" applyProtection="1">
      <protection locked="0"/>
    </xf>
    <xf numFmtId="1" fontId="3" fillId="5" borderId="2" xfId="1" applyNumberFormat="1" applyFont="1" applyFill="1" applyBorder="1" applyProtection="1">
      <protection locked="0"/>
    </xf>
    <xf numFmtId="0" fontId="6" fillId="3" borderId="0" xfId="0" applyFont="1" applyFill="1" applyAlignment="1">
      <alignment horizontal="center"/>
    </xf>
    <xf numFmtId="0" fontId="6" fillId="6" borderId="7" xfId="0" applyFont="1" applyFill="1" applyBorder="1" applyAlignment="1" applyProtection="1">
      <alignment horizontal="center"/>
    </xf>
    <xf numFmtId="0" fontId="6" fillId="6" borderId="12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</xf>
    <xf numFmtId="0" fontId="6" fillId="7" borderId="9" xfId="0" applyFont="1" applyFill="1" applyBorder="1" applyAlignment="1" applyProtection="1">
      <alignment horizontal="center"/>
    </xf>
    <xf numFmtId="0" fontId="6" fillId="7" borderId="10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/>
    </xf>
    <xf numFmtId="0" fontId="6" fillId="7" borderId="12" xfId="0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/>
    </xf>
    <xf numFmtId="0" fontId="6" fillId="6" borderId="1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3" workbookViewId="0">
      <selection activeCell="C9" sqref="C9"/>
    </sheetView>
  </sheetViews>
  <sheetFormatPr defaultColWidth="9.16796875" defaultRowHeight="12.75" x14ac:dyDescent="0.15"/>
  <cols>
    <col min="1" max="1" width="7.953125" style="4" customWidth="1"/>
    <col min="2" max="2" width="23.4609375" style="4" customWidth="1"/>
    <col min="3" max="3" width="11.0546875" style="4" customWidth="1"/>
    <col min="4" max="4" width="9.57421875" style="4" customWidth="1"/>
    <col min="5" max="5" width="11.32421875" style="6" bestFit="1" customWidth="1"/>
    <col min="6" max="6" width="4.71875" style="6" customWidth="1"/>
    <col min="7" max="7" width="4.98828125" style="4" customWidth="1"/>
    <col min="8" max="8" width="11.32421875" style="6" bestFit="1" customWidth="1"/>
    <col min="9" max="9" width="4.71875" style="6" bestFit="1" customWidth="1"/>
    <col min="10" max="10" width="4.98828125" style="4" customWidth="1"/>
    <col min="11" max="11" width="11.32421875" style="6" bestFit="1" customWidth="1"/>
    <col min="12" max="12" width="4.71875" style="6" bestFit="1" customWidth="1"/>
    <col min="13" max="14" width="4.98828125" style="4" customWidth="1"/>
    <col min="15" max="16384" width="9.16796875" style="4"/>
  </cols>
  <sheetData>
    <row r="1" spans="2:12" ht="34.5" customHeight="1" x14ac:dyDescent="0.25">
      <c r="B1" s="40" t="s">
        <v>26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14.25" x14ac:dyDescent="0.15">
      <c r="B2" s="42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x14ac:dyDescent="0.15">
      <c r="B3" s="11"/>
      <c r="C3" s="11"/>
      <c r="D3" s="11"/>
      <c r="E3" s="28"/>
      <c r="F3" s="28"/>
      <c r="G3" s="11"/>
      <c r="H3" s="28"/>
      <c r="I3" s="28"/>
      <c r="J3" s="11"/>
      <c r="K3" s="28"/>
      <c r="L3" s="28"/>
    </row>
    <row r="4" spans="2:12" ht="20.100000000000001" customHeight="1" x14ac:dyDescent="0.15">
      <c r="B4" s="29" t="s">
        <v>0</v>
      </c>
      <c r="C4" s="30"/>
      <c r="D4" s="9"/>
      <c r="E4" s="51" t="s">
        <v>11</v>
      </c>
      <c r="F4" s="52"/>
      <c r="G4" s="11"/>
      <c r="H4" s="43" t="s">
        <v>11</v>
      </c>
      <c r="I4" s="44"/>
      <c r="J4" s="11"/>
      <c r="K4" s="47" t="s">
        <v>11</v>
      </c>
      <c r="L4" s="48"/>
    </row>
    <row r="5" spans="2:12" ht="20.100000000000001" customHeight="1" x14ac:dyDescent="0.15">
      <c r="B5" s="31" t="s">
        <v>1</v>
      </c>
      <c r="C5" s="32"/>
      <c r="D5" s="9"/>
      <c r="E5" s="36" t="s">
        <v>12</v>
      </c>
      <c r="F5" s="37"/>
      <c r="G5" s="11"/>
      <c r="H5" s="45" t="s">
        <v>12</v>
      </c>
      <c r="I5" s="46"/>
      <c r="J5" s="11"/>
      <c r="K5" s="49" t="s">
        <v>12</v>
      </c>
      <c r="L5" s="50"/>
    </row>
    <row r="6" spans="2:12" ht="20.100000000000001" customHeight="1" x14ac:dyDescent="0.15">
      <c r="B6" s="27" t="s">
        <v>2</v>
      </c>
      <c r="C6" s="33">
        <v>10</v>
      </c>
      <c r="D6" s="9"/>
      <c r="E6" s="38" t="s">
        <v>28</v>
      </c>
      <c r="F6" s="39"/>
      <c r="G6" s="11"/>
      <c r="H6" s="38" t="s">
        <v>22</v>
      </c>
      <c r="I6" s="39"/>
      <c r="J6" s="11"/>
      <c r="K6" s="38" t="s">
        <v>23</v>
      </c>
      <c r="L6" s="39"/>
    </row>
    <row r="7" spans="2:12" ht="20.100000000000001" customHeight="1" x14ac:dyDescent="0.15">
      <c r="B7" s="26" t="s">
        <v>3</v>
      </c>
      <c r="C7" s="33">
        <v>4</v>
      </c>
      <c r="D7" s="9"/>
      <c r="E7" s="10">
        <v>1</v>
      </c>
      <c r="F7" s="10" t="str">
        <f>IF(AND($C$21&gt;=Reference!B4,$C$21&lt;=Reference!B6),"OK"," - ")</f>
        <v xml:space="preserve"> - </v>
      </c>
      <c r="G7" s="11"/>
      <c r="H7" s="10">
        <v>1</v>
      </c>
      <c r="I7" s="10" t="str">
        <f>IF(AND($C$21&gt;=Reference!C4,$C$21&lt;=Reference!C6),"OK"," - ")</f>
        <v xml:space="preserve"> - </v>
      </c>
      <c r="J7" s="11"/>
      <c r="K7" s="10">
        <v>1</v>
      </c>
      <c r="L7" s="10" t="str">
        <f>IF(AND($C$21&gt;=Reference!D4,$C$21&lt;=Reference!D6),"OK"," - ")</f>
        <v xml:space="preserve"> - </v>
      </c>
    </row>
    <row r="8" spans="2:12" ht="20.100000000000001" customHeight="1" x14ac:dyDescent="0.15">
      <c r="B8" s="26" t="s">
        <v>4</v>
      </c>
      <c r="C8" s="33">
        <v>3</v>
      </c>
      <c r="D8" s="9"/>
      <c r="E8" s="10">
        <v>2</v>
      </c>
      <c r="F8" s="10" t="str">
        <f>IF(AND($C$21&gt;=Reference!B6,$C$21&lt;=Reference!B8),"OK"," - ")</f>
        <v xml:space="preserve"> - </v>
      </c>
      <c r="G8" s="11"/>
      <c r="H8" s="10">
        <v>2</v>
      </c>
      <c r="I8" s="10" t="str">
        <f>IF(AND($C$21&gt;=Reference!C6,$C$21&lt;=Reference!C8),"OK"," - ")</f>
        <v xml:space="preserve"> - </v>
      </c>
      <c r="J8" s="11"/>
      <c r="K8" s="10">
        <v>2</v>
      </c>
      <c r="L8" s="10" t="str">
        <f>IF(AND($C$21&gt;=Reference!D6,$C$21&lt;=Reference!D8),"OK"," - ")</f>
        <v xml:space="preserve"> - </v>
      </c>
    </row>
    <row r="9" spans="2:12" ht="20.100000000000001" customHeight="1" x14ac:dyDescent="0.15">
      <c r="B9" s="26" t="s">
        <v>5</v>
      </c>
      <c r="C9" s="33">
        <v>140</v>
      </c>
      <c r="D9" s="9"/>
      <c r="E9" s="10">
        <v>3</v>
      </c>
      <c r="F9" s="10" t="str">
        <f>IF(AND($C$21&gt;=Reference!B8,$C$21&lt;=Reference!B10),"OK"," - ")</f>
        <v xml:space="preserve"> - </v>
      </c>
      <c r="G9" s="11"/>
      <c r="H9" s="10">
        <v>3</v>
      </c>
      <c r="I9" s="10" t="str">
        <f>IF(AND($C$21&gt;=Reference!C8,$C$21&lt;=Reference!C10),"OK"," - ")</f>
        <v xml:space="preserve"> - </v>
      </c>
      <c r="J9" s="11"/>
      <c r="K9" s="10">
        <v>3</v>
      </c>
      <c r="L9" s="10" t="str">
        <f>IF(AND($C$21&gt;=Reference!D8,$C$21&lt;=Reference!D10),"OK"," - ")</f>
        <v xml:space="preserve"> - </v>
      </c>
    </row>
    <row r="10" spans="2:12" ht="20.100000000000001" customHeight="1" x14ac:dyDescent="0.15">
      <c r="B10" s="26" t="s">
        <v>17</v>
      </c>
      <c r="C10" s="34">
        <v>4</v>
      </c>
      <c r="D10" s="9"/>
      <c r="E10" s="10">
        <v>4</v>
      </c>
      <c r="F10" s="10" t="str">
        <f>IF(AND($C$21&gt;=Reference!B10,$C$21&lt;=Reference!B12),"OK"," - ")</f>
        <v xml:space="preserve"> - </v>
      </c>
      <c r="G10" s="11"/>
      <c r="H10" s="10">
        <v>4</v>
      </c>
      <c r="I10" s="10" t="str">
        <f>IF(AND($C$21&gt;=Reference!C10,$C$21&lt;=Reference!C12),"OK"," - ")</f>
        <v xml:space="preserve"> - </v>
      </c>
      <c r="J10" s="11"/>
      <c r="K10" s="10">
        <v>4</v>
      </c>
      <c r="L10" s="10" t="str">
        <f>IF(AND($C$21&gt;=Reference!D10,$C$21&lt;=Reference!D12),"OK"," - ")</f>
        <v xml:space="preserve"> - </v>
      </c>
    </row>
    <row r="11" spans="2:12" ht="20.100000000000001" customHeight="1" x14ac:dyDescent="0.15">
      <c r="B11" s="25" t="s">
        <v>19</v>
      </c>
      <c r="C11" s="34">
        <v>600</v>
      </c>
      <c r="D11" s="9"/>
      <c r="E11" s="10">
        <v>5</v>
      </c>
      <c r="F11" s="10" t="str">
        <f>IF(AND($C$21&gt;=Reference!B12,$C$21&lt;=Reference!B14),"OK"," - ")</f>
        <v xml:space="preserve"> - </v>
      </c>
      <c r="G11" s="11"/>
      <c r="H11" s="10">
        <v>5</v>
      </c>
      <c r="I11" s="10" t="str">
        <f>IF(AND($C$21&gt;=Reference!C12,$C$21&lt;=Reference!C14),"OK"," - ")</f>
        <v xml:space="preserve"> - </v>
      </c>
      <c r="J11" s="11"/>
      <c r="K11" s="10">
        <v>5</v>
      </c>
      <c r="L11" s="10" t="str">
        <f>IF(AND($C$21&gt;=Reference!D12,$C$21&lt;=Reference!D14),"OK"," - ")</f>
        <v xml:space="preserve"> - </v>
      </c>
    </row>
    <row r="12" spans="2:12" ht="20.100000000000001" customHeight="1" x14ac:dyDescent="0.15">
      <c r="B12" s="8"/>
      <c r="C12" s="8"/>
      <c r="D12" s="9"/>
      <c r="E12" s="10">
        <v>6</v>
      </c>
      <c r="F12" s="10" t="str">
        <f>IF(AND($C$21&gt;=Reference!B14,$C$21&lt;=Reference!B16),"OK"," - ")</f>
        <v xml:space="preserve"> - </v>
      </c>
      <c r="G12" s="11"/>
      <c r="H12" s="10">
        <v>6</v>
      </c>
      <c r="I12" s="10" t="str">
        <f>IF(AND($C$21&gt;=Reference!C14,$C$21&lt;=Reference!C16),"OK"," - ")</f>
        <v xml:space="preserve"> - </v>
      </c>
      <c r="J12" s="11"/>
      <c r="K12" s="10">
        <v>6</v>
      </c>
      <c r="L12" s="10" t="str">
        <f>IF(AND($C$21&gt;=Reference!D14,$C$21&lt;=Reference!D16),"OK"," - ")</f>
        <v xml:space="preserve"> - </v>
      </c>
    </row>
    <row r="13" spans="2:12" ht="20.100000000000001" customHeight="1" x14ac:dyDescent="0.15">
      <c r="B13" s="12"/>
      <c r="C13" s="12"/>
      <c r="D13" s="9"/>
      <c r="E13" s="10">
        <v>7</v>
      </c>
      <c r="F13" s="10" t="str">
        <f>IF(AND($C$21&gt;=Reference!B16,$C$21&lt;=Reference!B18),"OK"," - ")</f>
        <v xml:space="preserve"> - </v>
      </c>
      <c r="G13" s="11"/>
      <c r="H13" s="10">
        <v>7</v>
      </c>
      <c r="I13" s="10" t="str">
        <f>IF(AND($C$21&gt;=Reference!C16,$C$21&lt;=Reference!C18),"OK"," - ")</f>
        <v xml:space="preserve"> - </v>
      </c>
      <c r="J13" s="11"/>
      <c r="K13" s="10">
        <v>7</v>
      </c>
      <c r="L13" s="10" t="str">
        <f>IF(AND($C$21&gt;=Reference!D16,$C$21&lt;=Reference!D18),"OK"," - ")</f>
        <v xml:space="preserve"> - </v>
      </c>
    </row>
    <row r="14" spans="2:12" ht="20.100000000000001" customHeight="1" x14ac:dyDescent="0.15">
      <c r="B14" s="13" t="s">
        <v>6</v>
      </c>
      <c r="C14" s="14"/>
      <c r="D14" s="9"/>
      <c r="E14" s="10">
        <v>8</v>
      </c>
      <c r="F14" s="10" t="str">
        <f>IF(AND($C$21&gt;=Reference!B18,$C$21&lt;=Reference!B20),"OK"," - ")</f>
        <v xml:space="preserve"> - </v>
      </c>
      <c r="G14" s="11"/>
      <c r="H14" s="10">
        <v>8</v>
      </c>
      <c r="I14" s="10" t="str">
        <f>IF(AND($C$21&gt;=Reference!C18,$C$21&lt;=Reference!C20),"OK"," - ")</f>
        <v xml:space="preserve"> - </v>
      </c>
      <c r="J14" s="11"/>
      <c r="K14" s="10">
        <v>8</v>
      </c>
      <c r="L14" s="10" t="str">
        <f>IF(AND($C$21&gt;=Reference!D18,$C$21&lt;=Reference!D20),"OK"," - ")</f>
        <v xml:space="preserve"> - </v>
      </c>
    </row>
    <row r="15" spans="2:12" ht="20.100000000000001" customHeight="1" x14ac:dyDescent="0.15">
      <c r="B15" s="15" t="s">
        <v>10</v>
      </c>
      <c r="C15" s="16">
        <f>C7*C10</f>
        <v>16</v>
      </c>
      <c r="D15" s="9"/>
      <c r="E15" s="10">
        <v>9</v>
      </c>
      <c r="F15" s="10" t="str">
        <f>IF(AND($C$21&gt;=Reference!B20,$C$21&lt;=Reference!B22),"OK"," - ")</f>
        <v xml:space="preserve"> - </v>
      </c>
      <c r="G15" s="11"/>
      <c r="H15" s="10">
        <v>9</v>
      </c>
      <c r="I15" s="10" t="str">
        <f>IF(AND($C$21&gt;=Reference!C20,$C$21&lt;=Reference!C22),"OK"," - ")</f>
        <v xml:space="preserve"> - </v>
      </c>
      <c r="J15" s="11"/>
      <c r="K15" s="10">
        <v>9</v>
      </c>
      <c r="L15" s="10" t="str">
        <f>IF(AND($C$21&gt;=Reference!D20,$C$21&lt;=Reference!D22),"OK"," - ")</f>
        <v xml:space="preserve"> - </v>
      </c>
    </row>
    <row r="16" spans="2:12" ht="20.100000000000001" customHeight="1" x14ac:dyDescent="0.15">
      <c r="B16" s="15" t="s">
        <v>7</v>
      </c>
      <c r="C16" s="17">
        <f>C6*C7*C8*5280/43560</f>
        <v>14.545454545454545</v>
      </c>
      <c r="D16" s="9"/>
      <c r="E16" s="10">
        <v>10</v>
      </c>
      <c r="F16" s="10" t="str">
        <f>IF(AND($C$21&gt;=Reference!B22,$C$21&lt;=Reference!B24),"OK"," - ")</f>
        <v xml:space="preserve"> - </v>
      </c>
      <c r="G16" s="11"/>
      <c r="H16" s="10">
        <v>10</v>
      </c>
      <c r="I16" s="10" t="str">
        <f>IF(AND($C$21&gt;=Reference!C22,$C$21&lt;=Reference!C24),"OK"," - ")</f>
        <v xml:space="preserve"> - </v>
      </c>
      <c r="J16" s="11"/>
      <c r="K16" s="10">
        <v>10</v>
      </c>
      <c r="L16" s="10" t="str">
        <f>IF(AND($C$21&gt;=Reference!D22,$C$21&lt;=Reference!D24),"OK"," - ")</f>
        <v xml:space="preserve"> - </v>
      </c>
    </row>
    <row r="17" spans="1:12" ht="20.100000000000001" customHeight="1" x14ac:dyDescent="0.15">
      <c r="B17" s="15" t="s">
        <v>8</v>
      </c>
      <c r="C17" s="18">
        <f>C16*C9</f>
        <v>2036.3636363636363</v>
      </c>
      <c r="D17" s="9"/>
      <c r="E17" s="10">
        <v>11</v>
      </c>
      <c r="F17" s="10" t="str">
        <f>IF(AND($C$21&gt;=Reference!B24,$C$21&lt;=Reference!B26),"OK"," - ")</f>
        <v xml:space="preserve"> - </v>
      </c>
      <c r="G17" s="11"/>
      <c r="H17" s="10">
        <v>11</v>
      </c>
      <c r="I17" s="10" t="str">
        <f>IF(AND($C$21&gt;=Reference!C24,$C$21&lt;=Reference!C26),"OK"," - ")</f>
        <v xml:space="preserve"> - </v>
      </c>
      <c r="J17" s="11"/>
      <c r="K17" s="10">
        <v>11</v>
      </c>
      <c r="L17" s="10" t="str">
        <f>IF(AND($C$21&gt;=Reference!D24,$C$21&lt;=Reference!D26),"OK"," - ")</f>
        <v xml:space="preserve"> - </v>
      </c>
    </row>
    <row r="18" spans="1:12" ht="20.100000000000001" customHeight="1" x14ac:dyDescent="0.15">
      <c r="B18" s="15" t="s">
        <v>9</v>
      </c>
      <c r="C18" s="19">
        <f>C17/60</f>
        <v>33.939393939393938</v>
      </c>
      <c r="D18" s="9"/>
      <c r="E18" s="10">
        <v>12</v>
      </c>
      <c r="F18" s="10" t="str">
        <f>IF(AND($C$21&gt;=Reference!B26,$C$21&lt;=Reference!B28),"OK"," - ")</f>
        <v xml:space="preserve"> - </v>
      </c>
      <c r="G18" s="11"/>
      <c r="H18" s="10">
        <v>12</v>
      </c>
      <c r="I18" s="10" t="str">
        <f>IF(AND($C$21&gt;=Reference!C26,$C$21&lt;=Reference!C28),"OK"," - ")</f>
        <v xml:space="preserve"> - </v>
      </c>
      <c r="J18" s="11"/>
      <c r="K18" s="10">
        <v>12</v>
      </c>
      <c r="L18" s="10" t="str">
        <f>IF(AND($C$21&gt;=Reference!D26,$C$21&lt;=Reference!D28),"OK"," - ")</f>
        <v>OK</v>
      </c>
    </row>
    <row r="19" spans="1:12" ht="20.100000000000001" customHeight="1" x14ac:dyDescent="0.15">
      <c r="B19" s="15" t="s">
        <v>20</v>
      </c>
      <c r="C19" s="20">
        <f>C11/C9</f>
        <v>4.2857142857142856</v>
      </c>
      <c r="D19" s="9"/>
      <c r="E19" s="10">
        <v>13</v>
      </c>
      <c r="F19" s="10" t="str">
        <f>IF(AND($C$21&gt;=Reference!B28,$C$21&lt;=Reference!B30),"OK"," - ")</f>
        <v xml:space="preserve"> - </v>
      </c>
      <c r="G19" s="11"/>
      <c r="H19" s="10">
        <v>13</v>
      </c>
      <c r="I19" s="10" t="str">
        <f>IF(AND($C$21&gt;=Reference!C28,$C$21&lt;=Reference!C30),"OK"," - ")</f>
        <v xml:space="preserve"> - </v>
      </c>
      <c r="J19" s="11"/>
      <c r="K19" s="10">
        <v>13</v>
      </c>
      <c r="L19" s="21" t="s">
        <v>29</v>
      </c>
    </row>
    <row r="20" spans="1:12" ht="20.100000000000001" customHeight="1" x14ac:dyDescent="0.15">
      <c r="A20" s="7"/>
      <c r="B20" s="15" t="s">
        <v>21</v>
      </c>
      <c r="C20" s="20">
        <f>C19/C16</f>
        <v>0.29464285714285715</v>
      </c>
      <c r="D20" s="22"/>
      <c r="E20" s="10">
        <v>14</v>
      </c>
      <c r="F20" s="10" t="str">
        <f>IF(AND($C$21&gt;=Reference!B30,$C$21&lt;=Reference!B32),"OK"," - ")</f>
        <v xml:space="preserve"> - </v>
      </c>
      <c r="G20" s="11"/>
      <c r="H20" s="10">
        <v>14</v>
      </c>
      <c r="I20" s="10" t="str">
        <f>IF(AND($C$21&gt;=Reference!C30,$C$21&lt;=Reference!C32),"OK"," - ")</f>
        <v xml:space="preserve"> - </v>
      </c>
      <c r="J20" s="11"/>
      <c r="K20" s="10">
        <v>14</v>
      </c>
      <c r="L20" s="21" t="s">
        <v>29</v>
      </c>
    </row>
    <row r="21" spans="1:12" ht="20.100000000000001" customHeight="1" x14ac:dyDescent="0.15">
      <c r="B21" s="23" t="s">
        <v>18</v>
      </c>
      <c r="C21" s="24">
        <f>C18/C15</f>
        <v>2.1212121212121211</v>
      </c>
      <c r="D21" s="9"/>
      <c r="E21" s="10">
        <v>15</v>
      </c>
      <c r="F21" s="10" t="str">
        <f>IF(AND($C$21&gt;=Reference!B32,$C$21&lt;=Reference!B34),"OK"," - ")</f>
        <v xml:space="preserve"> - </v>
      </c>
      <c r="G21" s="11"/>
      <c r="H21" s="10">
        <v>15</v>
      </c>
      <c r="I21" s="10" t="str">
        <f>IF(AND($C$21&gt;=Reference!C32,$C$21&lt;=Reference!C34),"OK"," - ")</f>
        <v>OK</v>
      </c>
      <c r="J21" s="11"/>
      <c r="K21" s="10">
        <v>15</v>
      </c>
      <c r="L21" s="21" t="s">
        <v>29</v>
      </c>
    </row>
    <row r="22" spans="1:12" ht="20.100000000000001" customHeight="1" x14ac:dyDescent="0.15">
      <c r="B22" s="5"/>
      <c r="C22" s="5"/>
    </row>
    <row r="23" spans="1:12" ht="14.25" x14ac:dyDescent="0.15">
      <c r="B23" s="35" t="s">
        <v>30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</row>
  </sheetData>
  <sheetProtection password="E9BD" sheet="1" scenarios="1" selectLockedCells="1"/>
  <mergeCells count="12">
    <mergeCell ref="B1:L1"/>
    <mergeCell ref="B2:L2"/>
    <mergeCell ref="H4:I4"/>
    <mergeCell ref="H5:I5"/>
    <mergeCell ref="K4:L4"/>
    <mergeCell ref="K5:L5"/>
    <mergeCell ref="E4:F4"/>
    <mergeCell ref="B23:L23"/>
    <mergeCell ref="E5:F5"/>
    <mergeCell ref="E6:F6"/>
    <mergeCell ref="H6:I6"/>
    <mergeCell ref="K6:L6"/>
  </mergeCells>
  <phoneticPr fontId="0" type="noConversion"/>
  <conditionalFormatting sqref="I7:I21">
    <cfRule type="cellIs" dxfId="2" priority="6" stopIfTrue="1" operator="equal">
      <formula>"OK"</formula>
    </cfRule>
  </conditionalFormatting>
  <conditionalFormatting sqref="L7:L21">
    <cfRule type="cellIs" dxfId="1" priority="4" stopIfTrue="1" operator="equal">
      <formula>"OK"</formula>
    </cfRule>
  </conditionalFormatting>
  <conditionalFormatting sqref="F7:F21">
    <cfRule type="cellIs" dxfId="0" priority="1" stopIfTrue="1" operator="equal">
      <formula>"OK"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G35" sqref="G35"/>
    </sheetView>
  </sheetViews>
  <sheetFormatPr defaultRowHeight="12.75" x14ac:dyDescent="0.15"/>
  <cols>
    <col min="1" max="1" width="11.8671875" customWidth="1"/>
    <col min="2" max="2" width="12.26953125" customWidth="1"/>
    <col min="3" max="3" width="12.67578125" customWidth="1"/>
    <col min="4" max="4" width="12" customWidth="1"/>
    <col min="5" max="5" width="12.26953125" customWidth="1"/>
  </cols>
  <sheetData>
    <row r="1" spans="1:5" ht="54.75" customHeight="1" x14ac:dyDescent="0.15">
      <c r="A1" s="3"/>
      <c r="B1" s="53" t="s">
        <v>24</v>
      </c>
      <c r="C1" s="54"/>
      <c r="D1" s="54"/>
      <c r="E1" s="54"/>
    </row>
    <row r="2" spans="1:5" x14ac:dyDescent="0.15">
      <c r="A2" s="1" t="s">
        <v>25</v>
      </c>
      <c r="B2" s="1" t="s">
        <v>13</v>
      </c>
      <c r="C2" s="1" t="s">
        <v>14</v>
      </c>
      <c r="D2" s="1" t="s">
        <v>15</v>
      </c>
      <c r="E2" s="1" t="s">
        <v>16</v>
      </c>
    </row>
    <row r="3" spans="1:5" x14ac:dyDescent="0.15">
      <c r="A3" s="1"/>
      <c r="B3" s="1"/>
      <c r="C3" s="1"/>
      <c r="D3" s="1"/>
      <c r="E3" s="1"/>
    </row>
    <row r="4" spans="1:5" x14ac:dyDescent="0.15">
      <c r="B4" s="2">
        <v>0.15625</v>
      </c>
      <c r="C4" s="2">
        <v>0.20000000000000007</v>
      </c>
      <c r="D4" s="2">
        <v>0.23125000000000007</v>
      </c>
      <c r="E4" s="2">
        <v>0.25312499999999999</v>
      </c>
    </row>
    <row r="5" spans="1:5" x14ac:dyDescent="0.15">
      <c r="A5" s="1">
        <v>1</v>
      </c>
      <c r="B5" s="2"/>
      <c r="C5" s="2"/>
      <c r="D5" s="2"/>
      <c r="E5" s="2"/>
    </row>
    <row r="6" spans="1:5" x14ac:dyDescent="0.15">
      <c r="A6" s="1"/>
      <c r="B6" s="2">
        <v>0.25</v>
      </c>
      <c r="C6" s="2">
        <v>0.29062500000000002</v>
      </c>
      <c r="D6" s="2">
        <v>0.32187500000000002</v>
      </c>
      <c r="E6" s="2">
        <v>0.34687499999999999</v>
      </c>
    </row>
    <row r="7" spans="1:5" x14ac:dyDescent="0.15">
      <c r="A7" s="1">
        <v>2</v>
      </c>
      <c r="B7" s="2"/>
      <c r="C7" s="2"/>
      <c r="D7" s="2"/>
      <c r="E7" s="2"/>
    </row>
    <row r="8" spans="1:5" x14ac:dyDescent="0.15">
      <c r="A8" s="1"/>
      <c r="B8" s="2">
        <v>0.34375</v>
      </c>
      <c r="C8" s="2">
        <v>0.38124999999999998</v>
      </c>
      <c r="D8" s="2">
        <v>0.41249999999999998</v>
      </c>
      <c r="E8" s="2">
        <v>0.44062499999999999</v>
      </c>
    </row>
    <row r="9" spans="1:5" x14ac:dyDescent="0.15">
      <c r="A9" s="1">
        <v>3</v>
      </c>
      <c r="B9" s="2"/>
      <c r="C9" s="2"/>
      <c r="D9" s="2"/>
      <c r="E9" s="2"/>
    </row>
    <row r="10" spans="1:5" x14ac:dyDescent="0.15">
      <c r="A10" s="1"/>
      <c r="B10" s="2">
        <v>0.45</v>
      </c>
      <c r="C10" s="2">
        <v>0.49374999999999997</v>
      </c>
      <c r="D10" s="2">
        <v>0.52812499999999996</v>
      </c>
      <c r="E10" s="2">
        <v>0.5625</v>
      </c>
    </row>
    <row r="11" spans="1:5" x14ac:dyDescent="0.15">
      <c r="A11" s="1">
        <v>4</v>
      </c>
      <c r="B11" s="2"/>
      <c r="C11" s="2"/>
      <c r="D11" s="2"/>
      <c r="E11" s="2"/>
    </row>
    <row r="12" spans="1:5" x14ac:dyDescent="0.15">
      <c r="A12" s="1"/>
      <c r="B12" s="2">
        <v>0.5625</v>
      </c>
      <c r="C12" s="2">
        <v>0.609375</v>
      </c>
      <c r="D12" s="2">
        <v>0.65312499999999996</v>
      </c>
      <c r="E12" s="2">
        <v>0.68437499999999996</v>
      </c>
    </row>
    <row r="13" spans="1:5" x14ac:dyDescent="0.15">
      <c r="A13" s="1">
        <v>5</v>
      </c>
      <c r="B13" s="2"/>
      <c r="C13" s="2"/>
      <c r="D13" s="2"/>
      <c r="E13" s="2"/>
    </row>
    <row r="14" spans="1:5" x14ac:dyDescent="0.15">
      <c r="A14" s="1"/>
      <c r="B14" s="2">
        <v>0.66874999999999996</v>
      </c>
      <c r="C14" s="2">
        <v>0.72500000000000009</v>
      </c>
      <c r="D14" s="2">
        <v>0.78125</v>
      </c>
      <c r="E14" s="2">
        <v>0.84062499999999996</v>
      </c>
    </row>
    <row r="15" spans="1:5" x14ac:dyDescent="0.15">
      <c r="A15" s="1">
        <v>6</v>
      </c>
      <c r="B15" s="2"/>
      <c r="C15" s="2"/>
      <c r="D15" s="2"/>
      <c r="E15" s="2"/>
    </row>
    <row r="16" spans="1:5" x14ac:dyDescent="0.15">
      <c r="A16" s="1"/>
      <c r="B16" s="2">
        <v>0.80937499999999996</v>
      </c>
      <c r="C16" s="2">
        <v>0.89375000000000004</v>
      </c>
      <c r="D16" s="2">
        <v>0.97500000000000009</v>
      </c>
      <c r="E16" s="2">
        <v>1.0625</v>
      </c>
    </row>
    <row r="17" spans="1:5" x14ac:dyDescent="0.15">
      <c r="A17" s="1">
        <v>7</v>
      </c>
      <c r="B17" s="2"/>
      <c r="C17" s="2"/>
      <c r="D17" s="2"/>
      <c r="E17" s="2"/>
    </row>
    <row r="18" spans="1:5" x14ac:dyDescent="0.15">
      <c r="A18" s="1"/>
      <c r="B18" s="2">
        <v>1</v>
      </c>
      <c r="C18" s="2">
        <v>1.1156250000000001</v>
      </c>
      <c r="D18" s="2">
        <v>1.1968749999999999</v>
      </c>
      <c r="E18" s="2">
        <v>1.3</v>
      </c>
    </row>
    <row r="19" spans="1:5" x14ac:dyDescent="0.15">
      <c r="A19" s="1">
        <v>8</v>
      </c>
      <c r="B19" s="2"/>
      <c r="C19" s="2"/>
      <c r="D19" s="2"/>
      <c r="E19" s="2"/>
    </row>
    <row r="20" spans="1:5" x14ac:dyDescent="0.15">
      <c r="A20" s="1"/>
      <c r="B20" s="2">
        <v>1.2093750000000001</v>
      </c>
      <c r="C20" s="2">
        <v>1.325</v>
      </c>
      <c r="D20" s="2">
        <v>1.4281250000000001</v>
      </c>
      <c r="E20" s="2">
        <v>1.55</v>
      </c>
    </row>
    <row r="21" spans="1:5" x14ac:dyDescent="0.15">
      <c r="A21" s="1">
        <v>9</v>
      </c>
      <c r="B21" s="2"/>
      <c r="C21" s="2"/>
      <c r="D21" s="2"/>
      <c r="E21" s="2"/>
    </row>
    <row r="22" spans="1:5" x14ac:dyDescent="0.15">
      <c r="A22" s="1"/>
      <c r="B22" s="2">
        <v>1.3531249999999999</v>
      </c>
      <c r="C22" s="2">
        <v>1.496875</v>
      </c>
      <c r="D22" s="2">
        <v>1.6625000000000001</v>
      </c>
      <c r="E22" s="2">
        <v>1.7562500000000001</v>
      </c>
    </row>
    <row r="23" spans="1:5" x14ac:dyDescent="0.15">
      <c r="A23" s="1">
        <v>10</v>
      </c>
      <c r="B23" s="2"/>
      <c r="C23" s="2"/>
      <c r="D23" s="2"/>
      <c r="E23" s="2"/>
    </row>
    <row r="24" spans="1:5" x14ac:dyDescent="0.15">
      <c r="A24" s="1"/>
      <c r="B24" s="2">
        <v>1.4156249999999999</v>
      </c>
      <c r="C24" s="2">
        <v>1.6375</v>
      </c>
      <c r="D24" s="2">
        <v>1.8125</v>
      </c>
      <c r="E24" s="2">
        <v>1.85</v>
      </c>
    </row>
    <row r="25" spans="1:5" x14ac:dyDescent="0.15">
      <c r="A25" s="1">
        <v>11</v>
      </c>
      <c r="B25" s="2"/>
      <c r="C25" s="2"/>
      <c r="D25" s="2"/>
      <c r="E25" s="2"/>
    </row>
    <row r="26" spans="1:5" x14ac:dyDescent="0.15">
      <c r="A26" s="1"/>
      <c r="B26" s="2">
        <v>1.53125</v>
      </c>
      <c r="C26" s="2">
        <v>1.79375</v>
      </c>
      <c r="D26" s="2">
        <v>1.984375</v>
      </c>
      <c r="E26" s="2"/>
    </row>
    <row r="27" spans="1:5" x14ac:dyDescent="0.15">
      <c r="A27" s="1">
        <v>12</v>
      </c>
      <c r="B27" s="2"/>
      <c r="C27" s="2"/>
      <c r="D27" s="2"/>
      <c r="E27" s="2"/>
    </row>
    <row r="28" spans="1:5" x14ac:dyDescent="0.15">
      <c r="A28" s="1"/>
      <c r="B28" s="2">
        <v>1.70625</v>
      </c>
      <c r="C28" s="2">
        <v>1.9750000000000001</v>
      </c>
      <c r="D28" s="2">
        <v>2.14</v>
      </c>
      <c r="E28" s="2"/>
    </row>
    <row r="29" spans="1:5" x14ac:dyDescent="0.15">
      <c r="A29" s="1">
        <v>13</v>
      </c>
      <c r="B29" s="2"/>
      <c r="C29" s="2"/>
      <c r="D29" s="2"/>
      <c r="E29" s="2"/>
    </row>
    <row r="30" spans="1:5" x14ac:dyDescent="0.15">
      <c r="A30" s="1"/>
      <c r="B30" s="2">
        <v>1.83125</v>
      </c>
      <c r="C30" s="2">
        <v>2.09375</v>
      </c>
      <c r="D30" s="2"/>
      <c r="E30" s="2"/>
    </row>
    <row r="31" spans="1:5" x14ac:dyDescent="0.15">
      <c r="A31" s="1">
        <v>14</v>
      </c>
      <c r="B31" s="2"/>
      <c r="C31" s="2"/>
      <c r="D31" s="2"/>
      <c r="E31" s="2"/>
    </row>
    <row r="32" spans="1:5" x14ac:dyDescent="0.15">
      <c r="A32" s="1"/>
      <c r="B32" s="2">
        <v>1.8843749999999999</v>
      </c>
      <c r="C32" s="2">
        <v>2.1187499999999999</v>
      </c>
      <c r="D32" s="2"/>
      <c r="E32" s="2"/>
    </row>
    <row r="33" spans="1:5" x14ac:dyDescent="0.15">
      <c r="A33" s="1">
        <v>15</v>
      </c>
      <c r="B33" s="2"/>
      <c r="C33" s="2"/>
      <c r="D33" s="2"/>
      <c r="E33" s="2"/>
    </row>
    <row r="34" spans="1:5" x14ac:dyDescent="0.15">
      <c r="B34" s="2">
        <v>1.9374999999999998</v>
      </c>
      <c r="C34" s="2">
        <v>2.1437499999999998</v>
      </c>
      <c r="D34" s="2"/>
      <c r="E34" s="2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Disc Setting Calculator</vt:lpstr>
      <vt:lpstr>Reference</vt:lpstr>
      <vt:lpstr>Disc Setting Calculator!Print_Area</vt:lpstr>
    </vt:vector>
  </TitlesOfParts>
  <Company>Duarte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Garber</dc:creator>
  <cp:lastModifiedBy>X</cp:lastModifiedBy>
  <cp:lastPrinted>2004-06-07T22:29:55Z</cp:lastPrinted>
  <dcterms:created xsi:type="dcterms:W3CDTF">2002-08-26T17:08:40Z</dcterms:created>
  <dcterms:modified xsi:type="dcterms:W3CDTF">2021-03-15T17:45:00Z</dcterms:modified>
</cp:coreProperties>
</file>